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40" windowHeight="5460" tabRatio="845" activeTab="0"/>
  </bookViews>
  <sheets>
    <sheet name="absolútny počet bežcov" sheetId="1" r:id="rId1"/>
    <sheet name="traťové rekordy" sheetId="2" r:id="rId2"/>
    <sheet name="počet bežcov-graf" sheetId="3" r:id="rId3"/>
  </sheets>
  <definedNames>
    <definedName name="HK">#REF!</definedName>
    <definedName name="ZK">#REF!</definedName>
  </definedNames>
  <calcPr fullCalcOnLoad="1"/>
</workbook>
</file>

<file path=xl/sharedStrings.xml><?xml version="1.0" encoding="utf-8"?>
<sst xmlns="http://schemas.openxmlformats.org/spreadsheetml/2006/main" count="68" uniqueCount="61">
  <si>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</si>
  <si>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</si>
  <si>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</si>
  <si>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</si>
  <si>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</si>
  <si>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</si>
  <si>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</si>
  <si>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</si>
  <si>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</si>
  <si>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Hlavné kategórie </t>
  </si>
  <si>
    <t>Rok</t>
  </si>
  <si>
    <t>priemer na 1 preteky</t>
  </si>
  <si>
    <t>muži</t>
  </si>
  <si>
    <t>ženy</t>
  </si>
  <si>
    <t>celkovo</t>
  </si>
  <si>
    <t>spolu</t>
  </si>
  <si>
    <t xml:space="preserve">Žiacke kategórie </t>
  </si>
  <si>
    <t>M 40-50</t>
  </si>
  <si>
    <t>M 50-60</t>
  </si>
  <si>
    <t>Ž 35-50</t>
  </si>
  <si>
    <t>M 60-70</t>
  </si>
  <si>
    <t>Dorci</t>
  </si>
  <si>
    <t>Dorky</t>
  </si>
  <si>
    <t>počet bežcov HK</t>
  </si>
  <si>
    <t>počet bežcov ŽK</t>
  </si>
  <si>
    <t>M 40</t>
  </si>
  <si>
    <t>M 70</t>
  </si>
  <si>
    <t>Ju</t>
  </si>
  <si>
    <t>Jy</t>
  </si>
  <si>
    <t>Ž 35</t>
  </si>
  <si>
    <t>Ž 50</t>
  </si>
  <si>
    <t>Ški</t>
  </si>
  <si>
    <t>Šky</t>
  </si>
  <si>
    <t>Žiml</t>
  </si>
  <si>
    <t>Žyml</t>
  </si>
  <si>
    <t>Žist</t>
  </si>
  <si>
    <t>Žyst</t>
  </si>
  <si>
    <t>chlapci</t>
  </si>
  <si>
    <t>dievčatá</t>
  </si>
  <si>
    <r>
      <t xml:space="preserve">Hlúbocký Dušan (MAC Rača) </t>
    </r>
    <r>
      <rPr>
        <b/>
        <sz val="10"/>
        <color indexed="10"/>
        <rFont val="Arial CE"/>
        <family val="0"/>
      </rPr>
      <t>34:48</t>
    </r>
  </si>
  <si>
    <r>
      <t xml:space="preserve">Štancelová Lenka (MAC Rača) </t>
    </r>
    <r>
      <rPr>
        <b/>
        <sz val="10"/>
        <color indexed="10"/>
        <rFont val="Arial CE"/>
        <family val="0"/>
      </rPr>
      <t>45:23</t>
    </r>
  </si>
  <si>
    <r>
      <t xml:space="preserve">Klimeš Pavel (AK Rentea Čejkovice-CZE) </t>
    </r>
    <r>
      <rPr>
        <b/>
        <sz val="10"/>
        <color indexed="10"/>
        <rFont val="Arial CE"/>
        <family val="0"/>
      </rPr>
      <t>34:15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</si>
  <si>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42:51</t>
    </r>
  </si>
  <si>
    <r>
      <t xml:space="preserve">Hlúbocký Dušan (MAC Rača) </t>
    </r>
    <r>
      <rPr>
        <b/>
        <sz val="10"/>
        <color indexed="10"/>
        <rFont val="Arial CE"/>
        <family val="0"/>
      </rPr>
      <t>34:10</t>
    </r>
  </si>
  <si>
    <t>nebol</t>
  </si>
  <si>
    <r>
      <t xml:space="preserve">Križák Ján  </t>
    </r>
    <r>
      <rPr>
        <b/>
        <sz val="10"/>
        <color indexed="10"/>
        <rFont val="Arial CE"/>
        <family val="0"/>
      </rPr>
      <t>33:40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</si>
  <si>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42:48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</si>
  <si>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40:53</t>
    </r>
  </si>
  <si>
    <r>
      <t xml:space="preserve">Križák Ján (AŠK Grafobal Skalica) </t>
    </r>
    <r>
      <rPr>
        <b/>
        <sz val="10"/>
        <color indexed="10"/>
        <rFont val="Arial CE"/>
        <family val="0"/>
      </rPr>
      <t>33:26</t>
    </r>
    <r>
      <rPr>
        <b/>
        <sz val="10"/>
        <rFont val="Arial CE"/>
        <family val="0"/>
      </rPr>
      <t xml:space="preserve">  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</si>
  <si>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40:53</t>
    </r>
  </si>
  <si>
    <t>dátum</t>
  </si>
  <si>
    <t>Berešová Andrea (Kryha Bratislava) 40:35</t>
  </si>
  <si>
    <t>ročník</t>
  </si>
  <si>
    <t>počet bežcov</t>
  </si>
  <si>
    <t>TRAŤOVÉ REKORDY (10 665 m)</t>
  </si>
  <si>
    <t>9 000 m</t>
  </si>
  <si>
    <t>ŠTATISTICKÉ VÝSLEDKY - POČET BEŽCOV V ROČNÍKOCH 1996 - 2004</t>
  </si>
  <si>
    <t>HK</t>
  </si>
  <si>
    <t>ŽK</t>
  </si>
  <si>
    <t>Hlavné kategórie</t>
  </si>
  <si>
    <t>Žiacke kategórie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</si>
</sst>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19&quot;0"/>
    <numFmt numFmtId="165" formatCode="0.0%"/>
    <numFmt numFmtId="166" formatCode="d/m"/>
    <numFmt numFmtId="167" formatCode="dd/mm"/>
    <numFmt numFmtId="168" formatCode="#,##0\ [$Kč-405]"/>
    <numFmt numFmtId="169" formatCode="#,##0\ [$m-405]"/>
    <numFmt numFmtId="170" formatCode="#,##0.000\ [$km-405]"/>
    <numFmt numFmtId="171" formatCode="#,##0.000\ [$Kč-405]"/>
    <numFmt numFmtId="172" formatCode="#,##0.000\ [$m-405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"/>
    <numFmt numFmtId="177" formatCode="[$-41B]d\.\ mmmm\ yyyy"/>
    <numFmt numFmtId="178" formatCode="dd/mm/yyyy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Times New Roman CE"/>
      <family val="1"/>
    </font>
    <font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color indexed="9"/>
      <name val="Arial CE"/>
      <family val="2"/>
    </font>
    <font>
      <b/>
      <sz val="18"/>
      <color indexed="9"/>
      <name val="Arial CE"/>
      <family val="2"/>
    </font>
    <font>
      <sz val="14"/>
      <color indexed="9"/>
      <name val="Times New Roman CE"/>
      <family val="1"/>
    </font>
    <font>
      <b/>
      <sz val="11"/>
      <name val="Arial CE"/>
      <family val="2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Arial CE"/>
      <family val="2"/>
    </font>
    <font>
      <b/>
      <sz val="18"/>
      <color indexed="10"/>
      <name val="Arial CE"/>
      <family val="2"/>
    </font>
    <font>
      <b/>
      <sz val="18"/>
      <color indexed="14"/>
      <name val="Arial CE"/>
      <family val="2"/>
    </font>
    <font>
      <b/>
      <sz val="16"/>
      <color indexed="10"/>
      <name val="Arial CE"/>
      <family val="2"/>
    </font>
    <font>
      <b/>
      <sz val="10"/>
      <color indexed="10"/>
      <name val="Arial CE"/>
      <family val="0"/>
    </font>
    <font>
      <sz val="8"/>
      <name val="Arial CE"/>
      <family val="0"/>
    </font>
    <font>
      <b/>
      <sz val="9"/>
      <color indexed="10"/>
      <name val="Arial CE"/>
      <family val="0"/>
    </font>
    <font>
      <b/>
      <sz val="16"/>
      <color indexed="5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2" borderId="0" xfId="0" applyFont="1" applyFill="1" applyBorder="1" applyAlignment="1">
      <alignment horizontal="centerContinuous"/>
    </xf>
    <xf numFmtId="0" fontId="8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5" fontId="14" fillId="4" borderId="2" xfId="0" applyNumberFormat="1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/>
    </xf>
    <xf numFmtId="1" fontId="21" fillId="2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67" fontId="9" fillId="5" borderId="2" xfId="0" applyNumberFormat="1" applyFont="1" applyFill="1" applyBorder="1" applyAlignment="1">
      <alignment horizontal="center"/>
    </xf>
    <xf numFmtId="165" fontId="6" fillId="6" borderId="2" xfId="0" applyNumberFormat="1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 vertical="center"/>
    </xf>
    <xf numFmtId="1" fontId="16" fillId="4" borderId="3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22" fillId="2" borderId="0" xfId="0" applyFont="1" applyFill="1" applyBorder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" fillId="2" borderId="0" xfId="0" applyFont="1" applyFill="1" applyAlignment="1">
      <alignment/>
    </xf>
    <xf numFmtId="178" fontId="10" fillId="0" borderId="3" xfId="0" applyNumberFormat="1" applyFont="1" applyBorder="1" applyAlignment="1">
      <alignment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Continuous" vertical="center" wrapText="1"/>
    </xf>
    <xf numFmtId="0" fontId="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1" fontId="16" fillId="4" borderId="5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rPr>
              <a:t>POČET BEŽCOV 1996 - 2004</a:t>
            </a:r>
          </a:p>
        </c:rich>
      </c:tx>
      <c:layout>
        <c:manualLayout>
          <c:xMode val="factor"/>
          <c:yMode val="factor"/>
          <c:x val="-0.01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0.9535"/>
          <c:h val="0.93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'počet bežcov-graf'!$A$2:$A$11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'počet bežcov-graf'!$A$2:$A$11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'počet bežcov-graf'!$B$2:$B$11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'počet bežcov-graf'!$C$2:$C$11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6626263"/>
        <c:axId val="38309776"/>
      </c:lineChart>
      <c:catAx>
        <c:axId val="2662626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38309776"/>
        <c:crosses val="autoZero"/>
        <c:auto val="0"/>
        <c:lblOffset val="100"/>
        <c:tickLblSkip val="1"/>
        <c:noMultiLvlLbl val="0"/>
      </c:catAx>
      <c:valAx>
        <c:axId val="3830977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26626263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581775" cy="4352925"/>
    <xdr:graphicFrame>
      <xdr:nvGraphicFramePr>
        <xdr:cNvPr id="1" name="Chart 1"/>
        <xdr:cNvGraphicFramePr/>
      </xdr:nvGraphicFramePr>
      <xdr:xfrm>
        <a:off x="0" y="0"/>
        <a:ext cx="65817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485775</xdr:colOff>
      <xdr:row>32</xdr:row>
      <xdr:rowOff>19050</xdr:rowOff>
    </xdr:from>
    <xdr:to>
      <xdr:col>0</xdr:col>
      <xdr:colOff>609600</xdr:colOff>
      <xdr:row>32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85775" y="4410075"/>
          <a:ext cx="133350" cy="1143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485775</xdr:colOff>
      <xdr:row>33</xdr:row>
      <xdr:rowOff>19050</xdr:rowOff>
    </xdr:from>
    <xdr:to>
      <xdr:col>0</xdr:col>
      <xdr:colOff>609600</xdr:colOff>
      <xdr:row>33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85775" y="4572000"/>
          <a:ext cx="133350" cy="114300"/>
        </a:xfrm>
        <a:prstGeom prst="rect">
          <a:avLst/>
        </a:prstGeom>
        <a:solidFill>
          <a:srgbClr val="3399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O15" sqref="O15"/>
    </sheetView>
  </sheetViews>
  <sheetFormatPr defaultColWidth="9.00390625" defaultRowHeight="12.75" zeroHeight="1"/>
  <cols>
    <col min="1" max="3" width="9.25390625" style="0" bestFit="1" customWidth="1"/>
    <col min="4" max="4" width="9.625" style="0" bestFit="1" customWidth="1"/>
    <col min="5" max="11" width="9.00390625" style="0" customWidth="1"/>
    <col min="12" max="12" width="9.75390625" style="0" customWidth="1"/>
    <col min="13" max="13" width="8.75390625" style="0" customWidth="1"/>
    <col min="14" max="15" width="7.25390625" style="0" customWidth="1"/>
    <col min="16" max="17" width="8.25390625" style="0" bestFit="1" customWidth="1"/>
    <col min="18" max="20" width="7.25390625" style="0" customWidth="1"/>
    <col min="21" max="21" width="8.25390625" style="0" customWidth="1"/>
    <col min="22" max="22" width="0.12890625" style="0" customWidth="1"/>
    <col min="23" max="16384" width="9.125" style="0" hidden="1" customWidth="1"/>
  </cols>
  <sheetData>
    <row r="1" spans="1:22" s="3" customFormat="1" ht="22.5" customHeight="1">
      <c r="A1" s="37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35"/>
    </row>
    <row r="2" spans="1:22" ht="18.75" thickBot="1">
      <c r="A2" s="25"/>
      <c r="B2" s="54" t="s"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16</v>
      </c>
      <c r="N2" s="55"/>
      <c r="O2" s="55"/>
      <c r="P2" s="55"/>
      <c r="Q2" s="55"/>
      <c r="R2" s="55"/>
      <c r="S2" s="55"/>
      <c r="T2" s="55"/>
      <c r="U2" s="55"/>
      <c r="V2" s="1"/>
    </row>
    <row r="3" spans="1:22" ht="38.25">
      <c r="A3" s="26" t="s">
        <v>10</v>
      </c>
      <c r="B3" s="27" t="s">
        <v>23</v>
      </c>
      <c r="C3" s="28" t="s">
        <v>25</v>
      </c>
      <c r="D3" s="28" t="s">
        <v>17</v>
      </c>
      <c r="E3" s="28" t="s">
        <v>18</v>
      </c>
      <c r="F3" s="28" t="s">
        <v>20</v>
      </c>
      <c r="G3" s="28" t="s">
        <v>26</v>
      </c>
      <c r="H3" s="28" t="s">
        <v>27</v>
      </c>
      <c r="I3" s="28" t="s">
        <v>28</v>
      </c>
      <c r="J3" s="28" t="s">
        <v>29</v>
      </c>
      <c r="K3" s="28" t="s">
        <v>19</v>
      </c>
      <c r="L3" s="28" t="s">
        <v>30</v>
      </c>
      <c r="M3" s="27" t="s">
        <v>24</v>
      </c>
      <c r="N3" s="29" t="s">
        <v>31</v>
      </c>
      <c r="O3" s="29" t="s">
        <v>33</v>
      </c>
      <c r="P3" s="29" t="s">
        <v>35</v>
      </c>
      <c r="Q3" s="29" t="s">
        <v>21</v>
      </c>
      <c r="R3" s="29" t="s">
        <v>32</v>
      </c>
      <c r="S3" s="29" t="s">
        <v>34</v>
      </c>
      <c r="T3" s="29" t="s">
        <v>36</v>
      </c>
      <c r="U3" s="29" t="s">
        <v>22</v>
      </c>
      <c r="V3" s="1"/>
    </row>
    <row r="4" spans="1:2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V4" s="1"/>
    </row>
    <row r="5" spans="1:22" ht="20.25" customHeight="1">
      <c r="A5" s="17">
        <v>1996</v>
      </c>
      <c r="B5" s="18">
        <f>SUM(C5:L5)</f>
        <v>76</v>
      </c>
      <c r="C5" s="19">
        <v>35</v>
      </c>
      <c r="D5" s="19">
        <v>22</v>
      </c>
      <c r="E5" s="19">
        <v>13</v>
      </c>
      <c r="F5" s="24"/>
      <c r="G5" s="24"/>
      <c r="H5" s="24"/>
      <c r="I5" s="24"/>
      <c r="J5" s="20">
        <v>6</v>
      </c>
      <c r="K5" s="20"/>
      <c r="L5" s="20"/>
      <c r="M5" s="18">
        <f>SUM(N5:U5)</f>
        <v>26</v>
      </c>
      <c r="N5" s="19"/>
      <c r="O5" s="19">
        <v>19</v>
      </c>
      <c r="P5" s="19"/>
      <c r="Q5" s="19"/>
      <c r="R5" s="19"/>
      <c r="S5" s="20">
        <v>7</v>
      </c>
      <c r="T5" s="20"/>
      <c r="U5" s="20"/>
      <c r="V5" s="1"/>
    </row>
    <row r="6" spans="1:22" ht="20.25" customHeight="1">
      <c r="A6" s="21">
        <v>37436</v>
      </c>
      <c r="B6" s="22">
        <f>(SUM(C5:L5))/(SUM($C$32:$L$32))</f>
        <v>0.0625</v>
      </c>
      <c r="C6" s="13">
        <f>C5/B5</f>
        <v>0.4605263157894737</v>
      </c>
      <c r="D6" s="13">
        <f>D5/B5</f>
        <v>0.2894736842105263</v>
      </c>
      <c r="E6" s="23">
        <f>E5/B5</f>
        <v>0.17105263157894737</v>
      </c>
      <c r="F6" s="13"/>
      <c r="G6" s="13"/>
      <c r="H6" s="13"/>
      <c r="I6" s="13"/>
      <c r="J6" s="13">
        <f>J5/B5</f>
        <v>0.07894736842105263</v>
      </c>
      <c r="K6" s="13"/>
      <c r="L6" s="13"/>
      <c r="M6" s="22">
        <f>(SUM(N5:U5))/(SUM($N$32:$U$32))</f>
        <v>0.059907834101382486</v>
      </c>
      <c r="N6" s="13"/>
      <c r="O6" s="13">
        <f>O5/M5</f>
        <v>0.7307692307692307</v>
      </c>
      <c r="P6" s="13"/>
      <c r="Q6" s="13"/>
      <c r="R6" s="13"/>
      <c r="S6" s="13">
        <f>S5/M5</f>
        <v>0.2692307692307692</v>
      </c>
      <c r="T6" s="13"/>
      <c r="U6" s="13"/>
      <c r="V6" s="1"/>
    </row>
    <row r="7" spans="1:22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</row>
    <row r="8" spans="1:22" ht="21" customHeight="1">
      <c r="A8" s="17">
        <v>1997</v>
      </c>
      <c r="B8" s="18">
        <f>SUM(C8:L8)</f>
        <v>106</v>
      </c>
      <c r="C8" s="19">
        <v>43</v>
      </c>
      <c r="D8" s="19">
        <v>29</v>
      </c>
      <c r="E8" s="19">
        <v>15</v>
      </c>
      <c r="F8" s="19">
        <v>6</v>
      </c>
      <c r="G8" s="19"/>
      <c r="H8" s="19"/>
      <c r="I8" s="19"/>
      <c r="J8" s="20">
        <v>13</v>
      </c>
      <c r="K8" s="20"/>
      <c r="L8" s="20"/>
      <c r="M8" s="18">
        <f>SUM(N8:U8)</f>
        <v>29</v>
      </c>
      <c r="N8" s="19"/>
      <c r="O8" s="19">
        <v>3</v>
      </c>
      <c r="P8" s="19">
        <v>3</v>
      </c>
      <c r="Q8" s="19"/>
      <c r="R8" s="19"/>
      <c r="S8" s="20">
        <v>7</v>
      </c>
      <c r="T8" s="20">
        <v>16</v>
      </c>
      <c r="U8" s="20"/>
      <c r="V8" s="1"/>
    </row>
    <row r="9" spans="1:22" ht="21" customHeight="1">
      <c r="A9" s="21">
        <v>37435</v>
      </c>
      <c r="B9" s="22">
        <f>(SUM(C8:L8))/(SUM($C$32:$L$32))</f>
        <v>0.08717105263157894</v>
      </c>
      <c r="C9" s="13">
        <f>C8/B8</f>
        <v>0.4056603773584906</v>
      </c>
      <c r="D9" s="13">
        <f>D8/B8</f>
        <v>0.27358490566037735</v>
      </c>
      <c r="E9" s="23">
        <f>E8/B8</f>
        <v>0.14150943396226415</v>
      </c>
      <c r="F9" s="13">
        <f>F8/B8</f>
        <v>0.05660377358490566</v>
      </c>
      <c r="G9" s="13"/>
      <c r="H9" s="13"/>
      <c r="I9" s="13"/>
      <c r="J9" s="13">
        <f>J8/B8</f>
        <v>0.12264150943396226</v>
      </c>
      <c r="K9" s="13"/>
      <c r="L9" s="13"/>
      <c r="M9" s="22">
        <f>(SUM(N8:U8))/(SUM($N$32:$U$32))</f>
        <v>0.06682027649769585</v>
      </c>
      <c r="N9" s="13"/>
      <c r="O9" s="13">
        <f>O8/M8</f>
        <v>0.10344827586206896</v>
      </c>
      <c r="P9" s="13">
        <f>P8/M8</f>
        <v>0.10344827586206896</v>
      </c>
      <c r="Q9" s="13"/>
      <c r="R9" s="13"/>
      <c r="S9" s="13">
        <f>S8/M8</f>
        <v>0.2413793103448276</v>
      </c>
      <c r="T9" s="13">
        <f>T8/M8</f>
        <v>0.5517241379310345</v>
      </c>
      <c r="U9" s="13"/>
      <c r="V9" s="1"/>
    </row>
    <row r="10" spans="1:22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</row>
    <row r="11" spans="1:22" ht="21" customHeight="1">
      <c r="A11" s="17">
        <v>1998</v>
      </c>
      <c r="B11" s="18">
        <f>SUM(C11:L11)</f>
        <v>96</v>
      </c>
      <c r="C11" s="19">
        <v>26</v>
      </c>
      <c r="D11" s="19">
        <v>32</v>
      </c>
      <c r="E11" s="19">
        <v>16</v>
      </c>
      <c r="F11" s="19">
        <v>6</v>
      </c>
      <c r="G11" s="19"/>
      <c r="H11" s="19"/>
      <c r="I11" s="19"/>
      <c r="J11" s="20">
        <v>3</v>
      </c>
      <c r="K11" s="20">
        <v>13</v>
      </c>
      <c r="L11" s="20"/>
      <c r="M11" s="18">
        <f>SUM(N11:U11)</f>
        <v>19</v>
      </c>
      <c r="N11" s="19"/>
      <c r="O11" s="19">
        <v>14</v>
      </c>
      <c r="P11" s="19"/>
      <c r="Q11" s="19"/>
      <c r="R11" s="19"/>
      <c r="S11" s="20">
        <v>5</v>
      </c>
      <c r="T11" s="20"/>
      <c r="U11" s="20"/>
      <c r="V11" s="1"/>
    </row>
    <row r="12" spans="1:22" ht="21" customHeight="1">
      <c r="A12" s="21">
        <v>37434</v>
      </c>
      <c r="B12" s="22">
        <f>(SUM(C11:L11))/(SUM($C$32:$L$32))</f>
        <v>0.07894736842105263</v>
      </c>
      <c r="C12" s="13">
        <f>C11/B11</f>
        <v>0.2708333333333333</v>
      </c>
      <c r="D12" s="13">
        <f>D11/B11</f>
        <v>0.3333333333333333</v>
      </c>
      <c r="E12" s="23">
        <f>E11/B11</f>
        <v>0.16666666666666666</v>
      </c>
      <c r="F12" s="13">
        <f>F11/B11</f>
        <v>0.0625</v>
      </c>
      <c r="G12" s="13"/>
      <c r="H12" s="13"/>
      <c r="I12" s="13"/>
      <c r="J12" s="13">
        <f>J11/B11</f>
        <v>0.03125</v>
      </c>
      <c r="K12" s="13">
        <f>K11/B11</f>
        <v>0.13541666666666666</v>
      </c>
      <c r="L12" s="13"/>
      <c r="M12" s="22">
        <f>(SUM(N11:U11))/(SUM($N$32:$U$32))</f>
        <v>0.04377880184331797</v>
      </c>
      <c r="N12" s="13"/>
      <c r="O12" s="13">
        <f>O11/M11</f>
        <v>0.7368421052631579</v>
      </c>
      <c r="P12" s="13"/>
      <c r="Q12" s="13"/>
      <c r="R12" s="13"/>
      <c r="S12" s="13">
        <f>S11/M11</f>
        <v>0.2631578947368421</v>
      </c>
      <c r="T12" s="13"/>
      <c r="U12" s="13"/>
      <c r="V12" s="1"/>
    </row>
    <row r="13" spans="1:22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</row>
    <row r="14" spans="1:22" ht="21" customHeight="1">
      <c r="A14" s="17">
        <v>1999</v>
      </c>
      <c r="B14" s="18">
        <f>SUM(C14:L14)</f>
        <v>120</v>
      </c>
      <c r="C14" s="19">
        <v>49</v>
      </c>
      <c r="D14" s="19">
        <v>34</v>
      </c>
      <c r="E14" s="19">
        <v>18</v>
      </c>
      <c r="F14" s="19">
        <v>5</v>
      </c>
      <c r="G14" s="19"/>
      <c r="H14" s="19"/>
      <c r="I14" s="19"/>
      <c r="J14" s="20">
        <v>6</v>
      </c>
      <c r="K14" s="20">
        <v>8</v>
      </c>
      <c r="L14" s="20"/>
      <c r="M14" s="18">
        <f>SUM(N14:U14)</f>
        <v>80</v>
      </c>
      <c r="N14" s="19"/>
      <c r="O14" s="19">
        <v>58</v>
      </c>
      <c r="P14" s="19"/>
      <c r="Q14" s="19"/>
      <c r="R14" s="19"/>
      <c r="S14" s="20">
        <v>22</v>
      </c>
      <c r="T14" s="20"/>
      <c r="U14" s="20"/>
      <c r="V14" s="1"/>
    </row>
    <row r="15" spans="1:22" ht="21" customHeight="1">
      <c r="A15" s="21">
        <v>37433</v>
      </c>
      <c r="B15" s="22">
        <f>(SUM(C14:L14))/(SUM($C$32:$L$32))</f>
        <v>0.09868421052631579</v>
      </c>
      <c r="C15" s="13">
        <f>C14/B14</f>
        <v>0.4083333333333333</v>
      </c>
      <c r="D15" s="13">
        <f>D14/B14</f>
        <v>0.2833333333333333</v>
      </c>
      <c r="E15" s="23">
        <f>E14/B14</f>
        <v>0.15</v>
      </c>
      <c r="F15" s="13">
        <f>F14/B14</f>
        <v>0.041666666666666664</v>
      </c>
      <c r="G15" s="13"/>
      <c r="H15" s="13"/>
      <c r="I15" s="13"/>
      <c r="J15" s="13">
        <f>J14/B14</f>
        <v>0.05</v>
      </c>
      <c r="K15" s="13">
        <f>K14/B14</f>
        <v>0.06666666666666667</v>
      </c>
      <c r="L15" s="13"/>
      <c r="M15" s="22">
        <f>(SUM(N14:U14))/(SUM($N$32:$U$32))</f>
        <v>0.18433179723502305</v>
      </c>
      <c r="N15" s="13"/>
      <c r="O15" s="13">
        <f>O14/M14</f>
        <v>0.725</v>
      </c>
      <c r="P15" s="13"/>
      <c r="Q15" s="13"/>
      <c r="R15" s="13"/>
      <c r="S15" s="13">
        <f>S14/M14</f>
        <v>0.275</v>
      </c>
      <c r="T15" s="13"/>
      <c r="U15" s="13"/>
      <c r="V15" s="1"/>
    </row>
    <row r="16" spans="1:22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</row>
    <row r="17" spans="1:22" ht="21" customHeight="1">
      <c r="A17" s="17">
        <v>2000</v>
      </c>
      <c r="B17" s="18">
        <f>SUM(C17:L17)</f>
        <v>131</v>
      </c>
      <c r="C17" s="19">
        <v>46</v>
      </c>
      <c r="D17" s="19">
        <v>33</v>
      </c>
      <c r="E17" s="19">
        <v>25</v>
      </c>
      <c r="F17" s="19">
        <v>9</v>
      </c>
      <c r="G17" s="19"/>
      <c r="H17" s="19"/>
      <c r="I17" s="19"/>
      <c r="J17" s="20">
        <v>7</v>
      </c>
      <c r="K17" s="20">
        <v>11</v>
      </c>
      <c r="L17" s="20"/>
      <c r="M17" s="18">
        <f>SUM(N17:U17)</f>
        <v>57</v>
      </c>
      <c r="N17" s="19"/>
      <c r="O17" s="19">
        <v>18</v>
      </c>
      <c r="P17" s="19">
        <v>24</v>
      </c>
      <c r="Q17" s="19"/>
      <c r="R17" s="19"/>
      <c r="S17" s="20">
        <v>8</v>
      </c>
      <c r="T17" s="20">
        <v>7</v>
      </c>
      <c r="U17" s="20"/>
      <c r="V17" s="1"/>
    </row>
    <row r="18" spans="1:22" ht="21" customHeight="1">
      <c r="A18" s="21">
        <v>37431</v>
      </c>
      <c r="B18" s="22">
        <f>(SUM(C17:L17))/(SUM($C$32:$L$32))</f>
        <v>0.10773026315789473</v>
      </c>
      <c r="C18" s="13">
        <f>C17/B17</f>
        <v>0.3511450381679389</v>
      </c>
      <c r="D18" s="13">
        <f>D17/B17</f>
        <v>0.25190839694656486</v>
      </c>
      <c r="E18" s="23">
        <f>E17/B17</f>
        <v>0.19083969465648856</v>
      </c>
      <c r="F18" s="13">
        <f>F17/B17</f>
        <v>0.06870229007633588</v>
      </c>
      <c r="G18" s="13"/>
      <c r="H18" s="13"/>
      <c r="I18" s="13"/>
      <c r="J18" s="13">
        <f>J17/B17</f>
        <v>0.05343511450381679</v>
      </c>
      <c r="K18" s="13">
        <f>K17/B17</f>
        <v>0.08396946564885496</v>
      </c>
      <c r="L18" s="13"/>
      <c r="M18" s="22">
        <f>(SUM(N17:U17))/(SUM($N$32:$U$32))</f>
        <v>0.1313364055299539</v>
      </c>
      <c r="N18" s="13"/>
      <c r="O18" s="13">
        <f>O17/M17</f>
        <v>0.3157894736842105</v>
      </c>
      <c r="P18" s="13">
        <f>P17/M17</f>
        <v>0.42105263157894735</v>
      </c>
      <c r="Q18" s="13"/>
      <c r="R18" s="13"/>
      <c r="S18" s="13">
        <f>S17/M17</f>
        <v>0.14035087719298245</v>
      </c>
      <c r="T18" s="13">
        <f>T17/M17</f>
        <v>0.12280701754385964</v>
      </c>
      <c r="U18" s="13"/>
      <c r="V18" s="1"/>
    </row>
    <row r="19" spans="1:22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</row>
    <row r="20" spans="1:22" ht="21" customHeight="1">
      <c r="A20" s="17">
        <v>2001</v>
      </c>
      <c r="B20" s="18">
        <f>SUM(C20:L20)</f>
        <v>153</v>
      </c>
      <c r="C20" s="19">
        <v>57</v>
      </c>
      <c r="D20" s="19">
        <v>34</v>
      </c>
      <c r="E20" s="19">
        <v>31</v>
      </c>
      <c r="F20" s="19">
        <v>14</v>
      </c>
      <c r="G20" s="19"/>
      <c r="H20" s="19"/>
      <c r="I20" s="19"/>
      <c r="J20" s="20">
        <v>6</v>
      </c>
      <c r="K20" s="20">
        <v>7</v>
      </c>
      <c r="L20" s="20">
        <v>4</v>
      </c>
      <c r="M20" s="18">
        <f>SUM(N20:U20)</f>
        <v>44</v>
      </c>
      <c r="N20" s="19"/>
      <c r="O20" s="19">
        <v>19</v>
      </c>
      <c r="P20" s="19">
        <v>10</v>
      </c>
      <c r="Q20" s="19"/>
      <c r="R20" s="19"/>
      <c r="S20" s="20">
        <v>7</v>
      </c>
      <c r="T20" s="20">
        <v>8</v>
      </c>
      <c r="U20" s="20"/>
      <c r="V20" s="1"/>
    </row>
    <row r="21" spans="1:22" ht="21" customHeight="1">
      <c r="A21" s="21">
        <v>37437</v>
      </c>
      <c r="B21" s="22">
        <f>(SUM(C20:L20))/(SUM($C$32:$L$32))</f>
        <v>0.12582236842105263</v>
      </c>
      <c r="C21" s="13">
        <f>C20/B20</f>
        <v>0.37254901960784315</v>
      </c>
      <c r="D21" s="13">
        <f>D20/B20</f>
        <v>0.2222222222222222</v>
      </c>
      <c r="E21" s="23">
        <f>E20/B20</f>
        <v>0.20261437908496732</v>
      </c>
      <c r="F21" s="13">
        <f>F20/B20</f>
        <v>0.0915032679738562</v>
      </c>
      <c r="G21" s="13"/>
      <c r="H21" s="13"/>
      <c r="I21" s="13"/>
      <c r="J21" s="13">
        <f>J20/B20</f>
        <v>0.0392156862745098</v>
      </c>
      <c r="K21" s="13">
        <f>K20/B20</f>
        <v>0.0457516339869281</v>
      </c>
      <c r="L21" s="13">
        <f>L20/B20</f>
        <v>0.026143790849673203</v>
      </c>
      <c r="M21" s="22">
        <f>(SUM(N20:U20))/(SUM($N$32:$U$32))</f>
        <v>0.10138248847926268</v>
      </c>
      <c r="N21" s="13"/>
      <c r="O21" s="13">
        <f>O20/M20</f>
        <v>0.4318181818181818</v>
      </c>
      <c r="P21" s="13">
        <f>P20/M20</f>
        <v>0.22727272727272727</v>
      </c>
      <c r="Q21" s="13"/>
      <c r="R21" s="13"/>
      <c r="S21" s="13">
        <f>S20/M20</f>
        <v>0.1590909090909091</v>
      </c>
      <c r="T21" s="13">
        <f>T20/M20</f>
        <v>0.18181818181818182</v>
      </c>
      <c r="U21" s="13"/>
      <c r="V21" s="1"/>
    </row>
    <row r="22" spans="1:22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</row>
    <row r="23" spans="1:22" ht="21" customHeight="1">
      <c r="A23" s="17">
        <v>2002</v>
      </c>
      <c r="B23" s="18">
        <f>SUM(C23:L23)</f>
        <v>173</v>
      </c>
      <c r="C23" s="19">
        <v>62</v>
      </c>
      <c r="D23" s="19">
        <v>38</v>
      </c>
      <c r="E23" s="19">
        <v>31</v>
      </c>
      <c r="F23" s="19">
        <v>14</v>
      </c>
      <c r="G23" s="19"/>
      <c r="H23" s="19"/>
      <c r="I23" s="19"/>
      <c r="J23" s="20">
        <v>12</v>
      </c>
      <c r="K23" s="20">
        <v>8</v>
      </c>
      <c r="L23" s="20">
        <v>8</v>
      </c>
      <c r="M23" s="18">
        <f>SUM(N23:U23)</f>
        <v>42</v>
      </c>
      <c r="N23" s="19"/>
      <c r="O23" s="19">
        <v>12</v>
      </c>
      <c r="P23" s="19">
        <v>12</v>
      </c>
      <c r="Q23" s="19"/>
      <c r="R23" s="19"/>
      <c r="S23" s="20">
        <v>6</v>
      </c>
      <c r="T23" s="20">
        <v>12</v>
      </c>
      <c r="U23" s="20"/>
      <c r="V23" s="1"/>
    </row>
    <row r="24" spans="1:22" ht="21" customHeight="1">
      <c r="A24" s="21">
        <v>37436</v>
      </c>
      <c r="B24" s="22">
        <f>(SUM(C23:L23))/(SUM($C$32:$L$32))</f>
        <v>0.14226973684210525</v>
      </c>
      <c r="C24" s="13">
        <f>C23/B23</f>
        <v>0.3583815028901734</v>
      </c>
      <c r="D24" s="13">
        <f>D23/B23</f>
        <v>0.21965317919075145</v>
      </c>
      <c r="E24" s="23">
        <f>E23/B23</f>
        <v>0.1791907514450867</v>
      </c>
      <c r="F24" s="13">
        <f>F23/B23</f>
        <v>0.08092485549132948</v>
      </c>
      <c r="G24" s="13"/>
      <c r="H24" s="13"/>
      <c r="I24" s="13"/>
      <c r="J24" s="13">
        <f>J23/B23</f>
        <v>0.06936416184971098</v>
      </c>
      <c r="K24" s="13">
        <f>K23/B23</f>
        <v>0.046242774566473986</v>
      </c>
      <c r="L24" s="13">
        <f>L23/B23</f>
        <v>0.046242774566473986</v>
      </c>
      <c r="M24" s="22">
        <f>(SUM(N23:U23))/(SUM($N$32:$U$32))</f>
        <v>0.0967741935483871</v>
      </c>
      <c r="N24" s="13"/>
      <c r="O24" s="13">
        <f>O23/M23</f>
        <v>0.2857142857142857</v>
      </c>
      <c r="P24" s="13">
        <f>P23/M23</f>
        <v>0.2857142857142857</v>
      </c>
      <c r="Q24" s="13"/>
      <c r="R24" s="13"/>
      <c r="S24" s="13">
        <f>S23/M23</f>
        <v>0.14285714285714285</v>
      </c>
      <c r="T24" s="13">
        <f>T23/M23</f>
        <v>0.2857142857142857</v>
      </c>
      <c r="U24" s="13"/>
      <c r="V24" s="1"/>
    </row>
    <row r="25" spans="1:22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</row>
    <row r="26" spans="1:22" ht="21" customHeight="1">
      <c r="A26" s="17">
        <v>2003</v>
      </c>
      <c r="B26" s="18">
        <f>SUM(C26:L26)</f>
        <v>187</v>
      </c>
      <c r="C26" s="19">
        <v>66</v>
      </c>
      <c r="D26" s="19">
        <v>45</v>
      </c>
      <c r="E26" s="19">
        <v>28</v>
      </c>
      <c r="F26" s="19">
        <v>13</v>
      </c>
      <c r="G26" s="19">
        <v>4</v>
      </c>
      <c r="H26" s="19">
        <v>8</v>
      </c>
      <c r="I26" s="20">
        <v>1</v>
      </c>
      <c r="J26" s="20">
        <v>7</v>
      </c>
      <c r="K26" s="20">
        <v>10</v>
      </c>
      <c r="L26" s="20">
        <v>5</v>
      </c>
      <c r="M26" s="18">
        <f>SUM(N26:U26)</f>
        <v>48</v>
      </c>
      <c r="N26" s="19"/>
      <c r="O26" s="19">
        <v>14</v>
      </c>
      <c r="P26" s="19">
        <v>13</v>
      </c>
      <c r="Q26" s="19"/>
      <c r="R26" s="19"/>
      <c r="S26" s="20">
        <v>14</v>
      </c>
      <c r="T26" s="20">
        <v>7</v>
      </c>
      <c r="U26" s="20"/>
      <c r="V26" s="1"/>
    </row>
    <row r="27" spans="1:22" ht="21" customHeight="1">
      <c r="A27" s="21">
        <v>37800</v>
      </c>
      <c r="B27" s="22">
        <f>(SUM(C26:L26))/(SUM($C$32:$L$32))</f>
        <v>0.15378289473684212</v>
      </c>
      <c r="C27" s="13">
        <f>C26/B26</f>
        <v>0.35294117647058826</v>
      </c>
      <c r="D27" s="13">
        <f>D26/B26</f>
        <v>0.24064171122994651</v>
      </c>
      <c r="E27" s="23">
        <f>E26/B26</f>
        <v>0.1497326203208556</v>
      </c>
      <c r="F27" s="13">
        <f>F26/B26</f>
        <v>0.06951871657754011</v>
      </c>
      <c r="G27" s="13">
        <f>G26/B26</f>
        <v>0.0213903743315508</v>
      </c>
      <c r="H27" s="13">
        <f>H26/B26</f>
        <v>0.0427807486631016</v>
      </c>
      <c r="I27" s="13">
        <f>I26/B26</f>
        <v>0.0053475935828877</v>
      </c>
      <c r="J27" s="13">
        <f>J26/B26</f>
        <v>0.0374331550802139</v>
      </c>
      <c r="K27" s="13">
        <f>K26/B26</f>
        <v>0.053475935828877004</v>
      </c>
      <c r="L27" s="13">
        <f>L26/B26</f>
        <v>0.026737967914438502</v>
      </c>
      <c r="M27" s="22">
        <f>(SUM(N26:U26))/(SUM($N$32:$U$32))</f>
        <v>0.11059907834101383</v>
      </c>
      <c r="N27" s="13"/>
      <c r="O27" s="13">
        <f>O26/M26</f>
        <v>0.2916666666666667</v>
      </c>
      <c r="P27" s="13">
        <f>P26/M26</f>
        <v>0.2708333333333333</v>
      </c>
      <c r="Q27" s="13"/>
      <c r="R27" s="13"/>
      <c r="S27" s="13">
        <f>S26/M26</f>
        <v>0.2916666666666667</v>
      </c>
      <c r="T27" s="13">
        <f>T26/M26</f>
        <v>0.14583333333333334</v>
      </c>
      <c r="U27" s="13"/>
      <c r="V27" s="1"/>
    </row>
    <row r="28" spans="1:22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V28" s="1"/>
    </row>
    <row r="29" spans="1:22" ht="21" customHeight="1">
      <c r="A29" s="17">
        <v>2004</v>
      </c>
      <c r="B29" s="18">
        <f>SUM(C29:L29)</f>
        <v>174</v>
      </c>
      <c r="C29" s="19">
        <v>41</v>
      </c>
      <c r="D29" s="19">
        <v>43</v>
      </c>
      <c r="E29" s="19">
        <v>39</v>
      </c>
      <c r="F29" s="19">
        <v>14</v>
      </c>
      <c r="G29" s="19">
        <v>5</v>
      </c>
      <c r="H29" s="19">
        <v>7</v>
      </c>
      <c r="I29" s="20">
        <v>2</v>
      </c>
      <c r="J29" s="20">
        <v>7</v>
      </c>
      <c r="K29" s="20">
        <v>10</v>
      </c>
      <c r="L29" s="20">
        <v>6</v>
      </c>
      <c r="M29" s="18">
        <f>SUM(N29:U29)</f>
        <v>89</v>
      </c>
      <c r="N29" s="19">
        <v>20</v>
      </c>
      <c r="O29" s="19">
        <v>17</v>
      </c>
      <c r="P29" s="19">
        <v>12</v>
      </c>
      <c r="Q29" s="19">
        <v>3</v>
      </c>
      <c r="R29" s="20">
        <v>13</v>
      </c>
      <c r="S29" s="20">
        <v>14</v>
      </c>
      <c r="T29" s="20">
        <v>10</v>
      </c>
      <c r="U29" s="20">
        <v>0</v>
      </c>
      <c r="V29" s="1"/>
    </row>
    <row r="30" spans="1:22" ht="21" customHeight="1">
      <c r="A30" s="21">
        <v>38164</v>
      </c>
      <c r="B30" s="22">
        <f>(SUM(C29:L29))/(SUM($C$32:$L$32))</f>
        <v>0.14309210526315788</v>
      </c>
      <c r="C30" s="13">
        <f>C29/B29</f>
        <v>0.23563218390804597</v>
      </c>
      <c r="D30" s="13">
        <f>D29/B29</f>
        <v>0.2471264367816092</v>
      </c>
      <c r="E30" s="23">
        <f>E29/B29</f>
        <v>0.22413793103448276</v>
      </c>
      <c r="F30" s="13">
        <f>F29/B29</f>
        <v>0.08045977011494253</v>
      </c>
      <c r="G30" s="13">
        <f>G29/B29</f>
        <v>0.028735632183908046</v>
      </c>
      <c r="H30" s="13">
        <f>H29/B29</f>
        <v>0.040229885057471264</v>
      </c>
      <c r="I30" s="13">
        <f>I29/B29</f>
        <v>0.011494252873563218</v>
      </c>
      <c r="J30" s="13">
        <f>J29/B29</f>
        <v>0.040229885057471264</v>
      </c>
      <c r="K30" s="13">
        <f>K29/B29</f>
        <v>0.05747126436781609</v>
      </c>
      <c r="L30" s="13">
        <f>L29/B29</f>
        <v>0.034482758620689655</v>
      </c>
      <c r="M30" s="22">
        <f>(SUM(N29:U29))/(SUM($N$32:$U$32))</f>
        <v>0.20506912442396313</v>
      </c>
      <c r="N30" s="13">
        <f>N29/M29</f>
        <v>0.2247191011235955</v>
      </c>
      <c r="O30" s="13">
        <f>O29/M29</f>
        <v>0.19101123595505617</v>
      </c>
      <c r="P30" s="13">
        <f>P29/M29</f>
        <v>0.1348314606741573</v>
      </c>
      <c r="Q30" s="13">
        <f>Q29/M29</f>
        <v>0.033707865168539325</v>
      </c>
      <c r="R30" s="13">
        <f>R29/M29</f>
        <v>0.14606741573033707</v>
      </c>
      <c r="S30" s="13">
        <f>S29/M29</f>
        <v>0.15730337078651685</v>
      </c>
      <c r="T30" s="13">
        <f>T29/M29</f>
        <v>0.11235955056179775</v>
      </c>
      <c r="U30" s="13">
        <f>U29/M29</f>
        <v>0</v>
      </c>
      <c r="V30" s="1"/>
    </row>
    <row r="31" spans="1:22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V31" s="1"/>
    </row>
    <row r="32" spans="1:22" ht="21" customHeight="1">
      <c r="A32" s="8" t="s">
        <v>15</v>
      </c>
      <c r="B32" s="9">
        <f>B5+B8+B11+B14+B17+B20+B23+B26+B29</f>
        <v>1216</v>
      </c>
      <c r="C32" s="10">
        <f>C5+C8+C11+C14+C17+C20+C23+C26+C29</f>
        <v>425</v>
      </c>
      <c r="D32" s="10">
        <f aca="true" t="shared" si="0" ref="D32:L32">D5+D8+D11+D14+D17+D20+D23+D26+D29</f>
        <v>310</v>
      </c>
      <c r="E32" s="10">
        <f t="shared" si="0"/>
        <v>216</v>
      </c>
      <c r="F32" s="10">
        <f t="shared" si="0"/>
        <v>81</v>
      </c>
      <c r="G32" s="10">
        <f t="shared" si="0"/>
        <v>9</v>
      </c>
      <c r="H32" s="10">
        <f t="shared" si="0"/>
        <v>15</v>
      </c>
      <c r="I32" s="10">
        <f t="shared" si="0"/>
        <v>3</v>
      </c>
      <c r="J32" s="10">
        <f t="shared" si="0"/>
        <v>67</v>
      </c>
      <c r="K32" s="10">
        <f t="shared" si="0"/>
        <v>67</v>
      </c>
      <c r="L32" s="10">
        <f t="shared" si="0"/>
        <v>23</v>
      </c>
      <c r="M32" s="9">
        <f>M5+M8+M11+M14+M17+M20+M23+M26+M29</f>
        <v>434</v>
      </c>
      <c r="N32" s="10">
        <f>N5+N8+N11+N14+N17+N20+N23+N26+N29</f>
        <v>20</v>
      </c>
      <c r="O32" s="10">
        <f>O5+O8+O11+O14+O17+O20+O23+O26+O29</f>
        <v>174</v>
      </c>
      <c r="P32" s="10">
        <f aca="true" t="shared" si="1" ref="P32:U32">P5+P8+P11+P14+P17+P20+P23+P26+P29</f>
        <v>74</v>
      </c>
      <c r="Q32" s="10">
        <f t="shared" si="1"/>
        <v>3</v>
      </c>
      <c r="R32" s="10">
        <f t="shared" si="1"/>
        <v>13</v>
      </c>
      <c r="S32" s="10">
        <f t="shared" si="1"/>
        <v>90</v>
      </c>
      <c r="T32" s="10">
        <f t="shared" si="1"/>
        <v>60</v>
      </c>
      <c r="U32" s="10">
        <f t="shared" si="1"/>
        <v>0</v>
      </c>
      <c r="V32" s="1"/>
    </row>
    <row r="33" spans="1:22" ht="21" customHeight="1">
      <c r="A33" s="11"/>
      <c r="B33" s="12"/>
      <c r="C33" s="13">
        <f>C32/B32</f>
        <v>0.3495065789473684</v>
      </c>
      <c r="D33" s="13">
        <f>D32/B32</f>
        <v>0.25493421052631576</v>
      </c>
      <c r="E33" s="13">
        <f>E32/B32</f>
        <v>0.17763157894736842</v>
      </c>
      <c r="F33" s="13">
        <f>F32/B32</f>
        <v>0.06661184210526316</v>
      </c>
      <c r="G33" s="13">
        <f>G32/B32</f>
        <v>0.007401315789473684</v>
      </c>
      <c r="H33" s="13">
        <f>H32/B32</f>
        <v>0.012335526315789474</v>
      </c>
      <c r="I33" s="13">
        <f>I32/B32</f>
        <v>0.0024671052631578946</v>
      </c>
      <c r="J33" s="13">
        <f>J32/B32</f>
        <v>0.055098684210526314</v>
      </c>
      <c r="K33" s="13">
        <f>K32/B32</f>
        <v>0.055098684210526314</v>
      </c>
      <c r="L33" s="13">
        <f>L32/B32</f>
        <v>0.018914473684210526</v>
      </c>
      <c r="M33" s="12"/>
      <c r="N33" s="13">
        <f>N32/M32</f>
        <v>0.04608294930875576</v>
      </c>
      <c r="O33" s="13">
        <f>O32/M32</f>
        <v>0.4009216589861751</v>
      </c>
      <c r="P33" s="13">
        <f>P32/M32</f>
        <v>0.17050691244239632</v>
      </c>
      <c r="Q33" s="13">
        <f>Q32/M32</f>
        <v>0.0069124423963133645</v>
      </c>
      <c r="R33" s="13">
        <f>R32/M32</f>
        <v>0.029953917050691243</v>
      </c>
      <c r="S33" s="13">
        <f>S32/M32</f>
        <v>0.2073732718894009</v>
      </c>
      <c r="T33" s="13">
        <f>T32/M32</f>
        <v>0.1382488479262673</v>
      </c>
      <c r="U33" s="13">
        <f>U32/M32</f>
        <v>0</v>
      </c>
      <c r="V33" s="36"/>
    </row>
    <row r="34" spans="1:22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V34" s="1"/>
    </row>
    <row r="35" spans="1:22" ht="40.5" customHeight="1">
      <c r="A35" s="14" t="s">
        <v>11</v>
      </c>
      <c r="B35" s="15">
        <f>B32/9</f>
        <v>135.11111111111111</v>
      </c>
      <c r="C35" s="16">
        <f>C32/9</f>
        <v>47.22222222222222</v>
      </c>
      <c r="D35" s="16">
        <f aca="true" t="shared" si="2" ref="D35:L35">D32/9</f>
        <v>34.44444444444444</v>
      </c>
      <c r="E35" s="16">
        <f t="shared" si="2"/>
        <v>24</v>
      </c>
      <c r="F35" s="16">
        <f t="shared" si="2"/>
        <v>9</v>
      </c>
      <c r="G35" s="16">
        <f t="shared" si="2"/>
        <v>1</v>
      </c>
      <c r="H35" s="16">
        <f t="shared" si="2"/>
        <v>1.6666666666666667</v>
      </c>
      <c r="I35" s="16">
        <f t="shared" si="2"/>
        <v>0.3333333333333333</v>
      </c>
      <c r="J35" s="16">
        <f t="shared" si="2"/>
        <v>7.444444444444445</v>
      </c>
      <c r="K35" s="16">
        <f t="shared" si="2"/>
        <v>7.444444444444445</v>
      </c>
      <c r="L35" s="16">
        <f t="shared" si="2"/>
        <v>2.5555555555555554</v>
      </c>
      <c r="M35" s="15">
        <f>M32/9</f>
        <v>48.22222222222222</v>
      </c>
      <c r="N35" s="16">
        <f>N32/9</f>
        <v>2.2222222222222223</v>
      </c>
      <c r="O35" s="16">
        <f aca="true" t="shared" si="3" ref="O35:U35">O32/9</f>
        <v>19.333333333333332</v>
      </c>
      <c r="P35" s="16">
        <f t="shared" si="3"/>
        <v>8.222222222222221</v>
      </c>
      <c r="Q35" s="16">
        <f t="shared" si="3"/>
        <v>0.3333333333333333</v>
      </c>
      <c r="R35" s="16">
        <f t="shared" si="3"/>
        <v>1.4444444444444444</v>
      </c>
      <c r="S35" s="16">
        <f t="shared" si="3"/>
        <v>10</v>
      </c>
      <c r="T35" s="16">
        <f t="shared" si="3"/>
        <v>6.666666666666667</v>
      </c>
      <c r="U35" s="16">
        <f t="shared" si="3"/>
        <v>0</v>
      </c>
      <c r="V35" s="1"/>
    </row>
    <row r="36" spans="1:22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"/>
    </row>
    <row r="37" spans="1:22" ht="23.25">
      <c r="A37" s="34" t="s">
        <v>14</v>
      </c>
      <c r="B37" s="31" t="s">
        <v>12</v>
      </c>
      <c r="C37" s="30">
        <f>SUM(C32:H32)</f>
        <v>1056</v>
      </c>
      <c r="D37" s="33">
        <f>C37/B32</f>
        <v>0.868421052631579</v>
      </c>
      <c r="E37" s="1"/>
      <c r="F37" s="1"/>
      <c r="G37" s="1"/>
      <c r="H37" s="1"/>
      <c r="I37" s="31" t="s">
        <v>13</v>
      </c>
      <c r="J37" s="32">
        <f>SUM(I32:L32)</f>
        <v>160</v>
      </c>
      <c r="K37" s="33">
        <f>J37/B32</f>
        <v>0.13157894736842105</v>
      </c>
      <c r="L37" s="1"/>
      <c r="M37" s="56" t="s">
        <v>37</v>
      </c>
      <c r="N37" s="57"/>
      <c r="O37" s="30">
        <f>SUM(N32:Q32)</f>
        <v>271</v>
      </c>
      <c r="P37" s="33">
        <f>O37/M32</f>
        <v>0.6244239631336406</v>
      </c>
      <c r="R37" s="56" t="s">
        <v>38</v>
      </c>
      <c r="S37" s="57"/>
      <c r="T37" s="32">
        <f>SUM(R32:U32)</f>
        <v>163</v>
      </c>
      <c r="U37" s="33">
        <f>T37/M32</f>
        <v>0.37557603686635943</v>
      </c>
      <c r="V37" s="1"/>
    </row>
    <row r="38" spans="1:22" ht="0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12.75" hidden="1"/>
    <row r="40" ht="12.75" hidden="1"/>
    <row r="41" ht="12.75" hidden="1"/>
    <row r="42" ht="12.75"/>
    <row r="43" ht="12.75"/>
    <row r="44" ht="12.75"/>
  </sheetData>
  <sheetProtection/>
  <mergeCells count="4">
    <mergeCell ref="B2:L2"/>
    <mergeCell ref="M2:U2"/>
    <mergeCell ref="M37:N37"/>
    <mergeCell ref="R37:S3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0" sqref="C10"/>
    </sheetView>
  </sheetViews>
  <sheetFormatPr defaultColWidth="9.00390625" defaultRowHeight="12.75" zeroHeight="1"/>
  <cols>
    <col min="1" max="1" width="9.875" style="0" bestFit="1" customWidth="1"/>
    <col min="2" max="2" width="6.625" style="0" bestFit="1" customWidth="1"/>
    <col min="3" max="4" width="43.625" style="0" customWidth="1"/>
    <col min="5" max="5" width="13.125" style="0" bestFit="1" customWidth="1"/>
    <col min="6" max="6" width="0.12890625" style="0" customWidth="1"/>
    <col min="7" max="16384" width="0" style="0" hidden="1" customWidth="1"/>
  </cols>
  <sheetData>
    <row r="1" spans="1:6" s="5" customFormat="1" ht="21" customHeight="1">
      <c r="A1" s="58" t="s">
        <v>54</v>
      </c>
      <c r="B1" s="58"/>
      <c r="C1" s="58"/>
      <c r="D1" s="58"/>
      <c r="E1" s="58"/>
      <c r="F1" s="40"/>
    </row>
    <row r="2" spans="1:6" s="4" customFormat="1" ht="12.75">
      <c r="A2" s="43" t="s">
        <v>50</v>
      </c>
      <c r="B2" s="43" t="s">
        <v>52</v>
      </c>
      <c r="C2" s="44" t="s">
        <v>12</v>
      </c>
      <c r="D2" s="43" t="s">
        <v>13</v>
      </c>
      <c r="E2" s="43" t="s">
        <v>53</v>
      </c>
      <c r="F2" s="41"/>
    </row>
    <row r="3" spans="1:6" s="6" customFormat="1" ht="12" customHeight="1">
      <c r="A3" s="42">
        <v>35245</v>
      </c>
      <c r="B3" s="38" t="s">
        <v>0</v>
      </c>
      <c r="C3" s="47" t="s">
        <v>55</v>
      </c>
      <c r="D3" s="47" t="s">
        <v>55</v>
      </c>
      <c r="E3" s="46">
        <v>76</v>
      </c>
      <c r="F3" s="39"/>
    </row>
    <row r="4" spans="1:6" s="6" customFormat="1" ht="12" customHeight="1">
      <c r="A4" s="42">
        <v>35609</v>
      </c>
      <c r="B4" s="38" t="s">
        <v>1</v>
      </c>
      <c r="C4" s="45" t="s">
        <v>39</v>
      </c>
      <c r="D4" s="45" t="s">
        <v>40</v>
      </c>
      <c r="E4" s="46">
        <v>106</v>
      </c>
      <c r="F4" s="39"/>
    </row>
    <row r="5" spans="1:6" s="6" customFormat="1" ht="12" customHeight="1">
      <c r="A5" s="42">
        <v>35973</v>
      </c>
      <c r="B5" s="38" t="s">
        <v>2</v>
      </c>
      <c r="C5" s="45" t="s">
        <v>41</v>
      </c>
      <c r="D5" s="45" t="s">
        <v>42</v>
      </c>
      <c r="E5" s="46">
        <v>96</v>
      </c>
      <c r="F5" s="39"/>
    </row>
    <row r="6" spans="1:6" s="6" customFormat="1" ht="12" customHeight="1">
      <c r="A6" s="42">
        <v>36337</v>
      </c>
      <c r="B6" s="38" t="s">
        <v>3</v>
      </c>
      <c r="C6" s="45" t="s">
        <v>43</v>
      </c>
      <c r="D6" s="46" t="s">
        <v>44</v>
      </c>
      <c r="E6" s="46">
        <v>120</v>
      </c>
      <c r="F6" s="39"/>
    </row>
    <row r="7" spans="1:6" s="6" customFormat="1" ht="12" customHeight="1">
      <c r="A7" s="42">
        <v>36701</v>
      </c>
      <c r="B7" s="38" t="s">
        <v>4</v>
      </c>
      <c r="C7" s="45" t="s">
        <v>45</v>
      </c>
      <c r="D7" s="45" t="s">
        <v>46</v>
      </c>
      <c r="E7" s="46">
        <v>131</v>
      </c>
      <c r="F7" s="39"/>
    </row>
    <row r="8" spans="1:6" s="6" customFormat="1" ht="12" customHeight="1">
      <c r="A8" s="42">
        <v>37072</v>
      </c>
      <c r="B8" s="38" t="s">
        <v>5</v>
      </c>
      <c r="C8" s="46" t="s">
        <v>44</v>
      </c>
      <c r="D8" s="45" t="s">
        <v>47</v>
      </c>
      <c r="E8" s="46">
        <v>153</v>
      </c>
      <c r="F8" s="39"/>
    </row>
    <row r="9" spans="1:6" s="6" customFormat="1" ht="12" customHeight="1">
      <c r="A9" s="42">
        <v>37436</v>
      </c>
      <c r="B9" s="38" t="s">
        <v>6</v>
      </c>
      <c r="C9" s="45" t="s">
        <v>48</v>
      </c>
      <c r="D9" s="45" t="s">
        <v>49</v>
      </c>
      <c r="E9" s="46">
        <v>173</v>
      </c>
      <c r="F9" s="39"/>
    </row>
    <row r="10" spans="1:6" s="6" customFormat="1" ht="12" customHeight="1">
      <c r="A10" s="42">
        <v>37800</v>
      </c>
      <c r="B10" s="38" t="s">
        <v>7</v>
      </c>
      <c r="C10" s="46" t="s">
        <v>44</v>
      </c>
      <c r="D10" s="46" t="s">
        <v>44</v>
      </c>
      <c r="E10" s="46">
        <v>187</v>
      </c>
      <c r="F10" s="39"/>
    </row>
    <row r="11" spans="1:6" s="6" customFormat="1" ht="12" customHeight="1">
      <c r="A11" s="42">
        <v>38164</v>
      </c>
      <c r="B11" s="38" t="s">
        <v>8</v>
      </c>
      <c r="C11" s="46" t="s">
        <v>44</v>
      </c>
      <c r="D11" s="45" t="s">
        <v>51</v>
      </c>
      <c r="E11" s="46">
        <v>174</v>
      </c>
      <c r="F11" s="39"/>
    </row>
    <row r="12" ht="3.75" customHeight="1">
      <c r="F12" s="1"/>
    </row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</sheetData>
  <sheetProtection sheet="1" objects="1" scenarios="1"/>
  <mergeCells count="1">
    <mergeCell ref="A1:E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D33" sqref="D33"/>
    </sheetView>
  </sheetViews>
  <sheetFormatPr defaultColWidth="9.00390625" defaultRowHeight="12.75" zeroHeight="1"/>
  <cols>
    <col min="10" max="10" width="6.375" style="0" customWidth="1"/>
    <col min="11" max="16384" width="9.125" style="0" hidden="1" customWidth="1"/>
  </cols>
  <sheetData>
    <row r="1" spans="1:10" s="52" customFormat="1" ht="10.5" customHeight="1">
      <c r="A1" s="48"/>
      <c r="B1" s="49" t="s">
        <v>57</v>
      </c>
      <c r="C1" s="50" t="s">
        <v>58</v>
      </c>
      <c r="D1" s="51"/>
      <c r="E1" s="51"/>
      <c r="F1" s="51"/>
      <c r="G1" s="51"/>
      <c r="H1" s="51"/>
      <c r="I1" s="51"/>
      <c r="J1" s="51"/>
    </row>
    <row r="2" spans="1:10" s="52" customFormat="1" ht="10.5" customHeight="1">
      <c r="A2" s="48"/>
      <c r="B2" s="49"/>
      <c r="C2" s="50"/>
      <c r="D2" s="51"/>
      <c r="E2" s="51"/>
      <c r="F2" s="51"/>
      <c r="G2" s="51"/>
      <c r="H2" s="51"/>
      <c r="I2" s="51"/>
      <c r="J2" s="51"/>
    </row>
    <row r="3" spans="1:10" s="52" customFormat="1" ht="10.5" customHeight="1">
      <c r="A3" s="53">
        <v>1996</v>
      </c>
      <c r="B3" s="53">
        <v>76</v>
      </c>
      <c r="C3" s="53">
        <v>26</v>
      </c>
      <c r="D3" s="51"/>
      <c r="E3" s="51"/>
      <c r="F3" s="51"/>
      <c r="G3" s="51"/>
      <c r="H3" s="51"/>
      <c r="I3" s="51"/>
      <c r="J3" s="51"/>
    </row>
    <row r="4" spans="1:10" s="52" customFormat="1" ht="10.5" customHeight="1">
      <c r="A4" s="53">
        <v>1997</v>
      </c>
      <c r="B4" s="53">
        <v>106</v>
      </c>
      <c r="C4" s="53">
        <v>29</v>
      </c>
      <c r="D4" s="51"/>
      <c r="E4" s="51"/>
      <c r="F4" s="51"/>
      <c r="G4" s="51"/>
      <c r="H4" s="51"/>
      <c r="I4" s="51"/>
      <c r="J4" s="51"/>
    </row>
    <row r="5" spans="1:10" s="52" customFormat="1" ht="10.5" customHeight="1">
      <c r="A5" s="53">
        <v>1998</v>
      </c>
      <c r="B5" s="53">
        <v>96</v>
      </c>
      <c r="C5" s="53">
        <v>19</v>
      </c>
      <c r="D5" s="51"/>
      <c r="E5" s="51"/>
      <c r="F5" s="51"/>
      <c r="G5" s="51"/>
      <c r="H5" s="51"/>
      <c r="I5" s="51"/>
      <c r="J5" s="51"/>
    </row>
    <row r="6" spans="1:10" s="52" customFormat="1" ht="10.5" customHeight="1">
      <c r="A6" s="53">
        <v>1999</v>
      </c>
      <c r="B6" s="53">
        <v>120</v>
      </c>
      <c r="C6" s="53">
        <v>80</v>
      </c>
      <c r="D6" s="51"/>
      <c r="E6" s="51"/>
      <c r="F6" s="51"/>
      <c r="G6" s="51"/>
      <c r="H6" s="51"/>
      <c r="I6" s="51"/>
      <c r="J6" s="51"/>
    </row>
    <row r="7" spans="1:10" s="52" customFormat="1" ht="10.5" customHeight="1">
      <c r="A7" s="53">
        <v>2000</v>
      </c>
      <c r="B7" s="53">
        <v>131</v>
      </c>
      <c r="C7" s="53">
        <v>57</v>
      </c>
      <c r="D7" s="51"/>
      <c r="E7" s="51"/>
      <c r="F7" s="51"/>
      <c r="G7" s="51"/>
      <c r="H7" s="51"/>
      <c r="I7" s="51"/>
      <c r="J7" s="51"/>
    </row>
    <row r="8" spans="1:10" s="52" customFormat="1" ht="10.5" customHeight="1">
      <c r="A8" s="53">
        <v>2001</v>
      </c>
      <c r="B8" s="53">
        <v>153</v>
      </c>
      <c r="C8" s="53">
        <v>44</v>
      </c>
      <c r="D8" s="51"/>
      <c r="E8" s="51"/>
      <c r="F8" s="51"/>
      <c r="G8" s="51"/>
      <c r="H8" s="51"/>
      <c r="I8" s="51"/>
      <c r="J8" s="51"/>
    </row>
    <row r="9" spans="1:10" s="52" customFormat="1" ht="10.5" customHeight="1">
      <c r="A9" s="53">
        <v>2002</v>
      </c>
      <c r="B9" s="53">
        <v>173</v>
      </c>
      <c r="C9" s="53">
        <v>42</v>
      </c>
      <c r="D9" s="51"/>
      <c r="E9" s="51"/>
      <c r="F9" s="51"/>
      <c r="G9" s="51"/>
      <c r="H9" s="51"/>
      <c r="I9" s="51"/>
      <c r="J9" s="51"/>
    </row>
    <row r="10" spans="1:10" s="52" customFormat="1" ht="10.5" customHeight="1">
      <c r="A10" s="53">
        <v>2003</v>
      </c>
      <c r="B10" s="53">
        <v>187</v>
      </c>
      <c r="C10" s="53">
        <v>48</v>
      </c>
      <c r="D10" s="51"/>
      <c r="E10" s="51"/>
      <c r="F10" s="51"/>
      <c r="G10" s="51"/>
      <c r="H10" s="51"/>
      <c r="I10" s="51"/>
      <c r="J10" s="51"/>
    </row>
    <row r="11" spans="1:10" s="52" customFormat="1" ht="10.5" customHeight="1">
      <c r="A11" s="53">
        <v>2004</v>
      </c>
      <c r="B11" s="53">
        <v>174</v>
      </c>
      <c r="C11" s="53">
        <v>89</v>
      </c>
      <c r="D11" s="51"/>
      <c r="E11" s="51"/>
      <c r="F11" s="51"/>
      <c r="G11" s="51"/>
      <c r="H11" s="51"/>
      <c r="I11" s="51"/>
      <c r="J11" s="51"/>
    </row>
    <row r="12" spans="1:10" s="52" customFormat="1" ht="10.5" customHeight="1">
      <c r="A12" s="51"/>
      <c r="B12" s="50">
        <f>SUM(B3:B11)</f>
        <v>1216</v>
      </c>
      <c r="C12" s="50">
        <f>SUM(C3:C11)</f>
        <v>434</v>
      </c>
      <c r="D12" s="51"/>
      <c r="E12" s="51"/>
      <c r="F12" s="51"/>
      <c r="G12" s="51"/>
      <c r="H12" s="51"/>
      <c r="I12" s="51"/>
      <c r="J12" s="51"/>
    </row>
    <row r="13" spans="1:10" s="52" customFormat="1" ht="10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s="52" customFormat="1" ht="10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10" s="52" customFormat="1" ht="10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s="52" customFormat="1" ht="10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s="52" customFormat="1" ht="10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s="52" customFormat="1" ht="10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s="52" customFormat="1" ht="10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s="52" customFormat="1" ht="10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s="52" customFormat="1" ht="10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s="52" customFormat="1" ht="10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s="52" customFormat="1" ht="10.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s="52" customFormat="1" ht="10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s="52" customFormat="1" ht="10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2.75">
      <c r="A26" s="51"/>
      <c r="B26" s="5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41" t="s">
        <v>59</v>
      </c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41" t="s">
        <v>60</v>
      </c>
      <c r="C34" s="1"/>
      <c r="D34" s="1"/>
      <c r="E34" s="1"/>
      <c r="F34" s="1"/>
      <c r="G34" s="1"/>
      <c r="H34" s="1"/>
      <c r="I34" s="1"/>
      <c r="J34" s="1"/>
    </row>
    <row r="35" ht="12.75" hidden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Malisek 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Drahos</dc:creator>
  <cp:keywords/>
  <dc:description/>
  <cp:lastModifiedBy>Menta</cp:lastModifiedBy>
  <cp:lastPrinted>2005-07-03T11:50:59Z</cp:lastPrinted>
  <dcterms:created xsi:type="dcterms:W3CDTF">1999-01-26T15:25:35Z</dcterms:created>
  <dcterms:modified xsi:type="dcterms:W3CDTF">2007-07-24T10:58:35Z</dcterms:modified>
  <cp:category/>
  <cp:version/>
  <cp:contentType/>
  <cp:contentStatus/>
</cp:coreProperties>
</file>